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8" i="1"/>
  <c r="E8"/>
  <c r="E35" i="2"/>
  <c r="E34"/>
  <c r="E33"/>
  <c r="E32"/>
  <c r="E31"/>
  <c r="E30"/>
  <c r="E29"/>
  <c r="E27"/>
  <c r="E26"/>
  <c r="E25"/>
  <c r="E36" s="1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E38" s="1"/>
  <c r="F19" i="1"/>
  <c r="G21" s="1"/>
  <c r="E26" s="1"/>
  <c r="G28" s="1"/>
  <c r="C38" i="2"/>
  <c r="D36"/>
  <c r="D38" s="1"/>
</calcChain>
</file>

<file path=xl/sharedStrings.xml><?xml version="1.0" encoding="utf-8"?>
<sst xmlns="http://schemas.openxmlformats.org/spreadsheetml/2006/main" count="166" uniqueCount="70">
  <si>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</si>
  <si>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</si>
  <si>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</si>
  <si>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</si>
  <si>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</si>
  <si>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</si>
  <si>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</si>
  <si>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</si>
  <si>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</si>
  <si>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</si>
  <si>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</si>
  <si>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</si>
  <si>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</si>
  <si>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</si>
  <si>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</si>
  <si>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</si>
  <si>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</si>
  <si>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</si>
  <si>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</si>
  <si>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</si>
  <si>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</si>
  <si>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</si>
  <si>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</si>
  <si>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</si>
  <si>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</si>
  <si>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</si>
  <si>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</si>
  <si>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</si>
  <si>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</si>
  <si>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</si>
  <si>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</si>
  <si>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</si>
  <si>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</si>
  <si>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</si>
  <si>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</si>
  <si>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</si>
  <si>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</si>
  <si>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NEEF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</si>
  <si>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</si>
  <si>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</si>
  <si>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</si>
  <si>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</si>
  <si>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</si>
  <si>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</si>
  <si>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</si>
  <si>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</si>
  <si>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</si>
  <si>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</si>
  <si>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</si>
  <si>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</si>
  <si>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</si>
  <si>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</si>
  <si>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</si>
  <si>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</si>
  <si>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</si>
  <si>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</si>
  <si>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</si>
  <si>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</si>
  <si>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</si>
  <si>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</si>
  <si>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</si>
  <si>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</si>
  <si>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</si>
  <si>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</si>
  <si>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r>
      <t xml:space="preserve">Endowment </t>
    </r>
    <r>
      <rPr>
        <sz val="8"/>
        <color indexed="8"/>
        <rFont val="Calibri"/>
        <family val="2"/>
      </rPr>
      <t>(ING)</t>
    </r>
  </si>
  <si>
    <r>
      <t xml:space="preserve">Operating </t>
    </r>
    <r>
      <rPr>
        <sz val="8"/>
        <color indexed="8"/>
        <rFont val="Calibri"/>
        <family val="2"/>
      </rPr>
      <t>(First</t>
    </r>
    <r>
      <rPr>
        <sz val="11"/>
        <color theme="1"/>
        <rFont val="Calibri"/>
        <family val="2"/>
        <scheme val="minor"/>
      </rPr>
      <t>)</t>
    </r>
  </si>
  <si>
    <t>Previous</t>
  </si>
  <si>
    <t>Bear Skin</t>
  </si>
  <si>
    <t>for the Month Ending 30 April 2013</t>
  </si>
  <si>
    <t>Apr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</si>
</sst>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98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11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workbookViewId="0">
      <selection activeCell="G7" sqref="G7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4" t="s">
        <v>28</v>
      </c>
      <c r="B1" s="94"/>
      <c r="C1" s="94"/>
      <c r="D1" s="94"/>
      <c r="E1" s="94"/>
    </row>
    <row r="2" spans="1:5" s="81" customFormat="1" ht="18.75">
      <c r="A2" s="94" t="s">
        <v>29</v>
      </c>
      <c r="B2" s="94"/>
      <c r="C2" s="94"/>
      <c r="D2" s="94"/>
      <c r="E2" s="94"/>
    </row>
    <row r="3" spans="1:5" s="81" customFormat="1" ht="18.75">
      <c r="A3" s="95">
        <v>41394</v>
      </c>
      <c r="B3" s="95"/>
      <c r="C3" s="95"/>
      <c r="D3" s="95"/>
      <c r="E3" s="95"/>
    </row>
    <row r="4" spans="1:5" ht="15.75">
      <c r="A4" s="82" t="s">
        <v>30</v>
      </c>
    </row>
    <row r="5" spans="1:5">
      <c r="A5" s="83" t="s">
        <v>31</v>
      </c>
      <c r="B5" s="83" t="s">
        <v>1</v>
      </c>
      <c r="E5" s="83" t="s">
        <v>1</v>
      </c>
    </row>
    <row r="6" spans="1:5">
      <c r="B6" s="83" t="s">
        <v>62</v>
      </c>
      <c r="C6" s="83" t="s">
        <v>1</v>
      </c>
      <c r="D6" s="84">
        <v>5771.78</v>
      </c>
    </row>
    <row r="7" spans="1:5">
      <c r="B7" s="83" t="s">
        <v>63</v>
      </c>
      <c r="C7" s="83" t="s">
        <v>1</v>
      </c>
      <c r="D7" s="85">
        <v>5535.04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11306.82</v>
      </c>
    </row>
    <row r="9" spans="1:5">
      <c r="A9" s="83" t="s">
        <v>34</v>
      </c>
      <c r="B9" s="83" t="s">
        <v>1</v>
      </c>
      <c r="D9" s="84" t="s">
        <v>33</v>
      </c>
      <c r="E9" s="83" t="s">
        <v>1</v>
      </c>
    </row>
    <row r="10" spans="1:5">
      <c r="B10" s="83" t="s">
        <v>65</v>
      </c>
      <c r="C10" s="83" t="s">
        <v>1</v>
      </c>
      <c r="D10" s="84" t="s">
        <v>33</v>
      </c>
    </row>
    <row r="11" spans="1:5">
      <c r="B11" s="83" t="s">
        <v>1</v>
      </c>
      <c r="C11" s="87" t="s">
        <v>35</v>
      </c>
      <c r="D11" s="85">
        <v>5008.01</v>
      </c>
    </row>
    <row r="12" spans="1:5">
      <c r="B12" s="83" t="s">
        <v>1</v>
      </c>
      <c r="C12" s="83" t="s">
        <v>36</v>
      </c>
      <c r="D12" s="85">
        <v>0</v>
      </c>
    </row>
    <row r="13" spans="1:5">
      <c r="C13" s="88" t="s">
        <v>41</v>
      </c>
      <c r="D13" s="85">
        <v>1136</v>
      </c>
    </row>
    <row r="14" spans="1:5">
      <c r="C14" s="88" t="s">
        <v>67</v>
      </c>
      <c r="D14" s="85">
        <v>400</v>
      </c>
    </row>
    <row r="15" spans="1:5">
      <c r="B15" s="83" t="s">
        <v>1</v>
      </c>
      <c r="C15" s="83" t="s">
        <v>37</v>
      </c>
      <c r="D15" s="85">
        <v>1656.19</v>
      </c>
    </row>
    <row r="16" spans="1:5">
      <c r="B16" s="83" t="s">
        <v>64</v>
      </c>
      <c r="D16" s="85">
        <v>5015.6499999999996</v>
      </c>
    </row>
    <row r="18" spans="1:7">
      <c r="A18" s="83" t="s">
        <v>1</v>
      </c>
      <c r="B18" s="83" t="s">
        <v>38</v>
      </c>
      <c r="D18" s="84" t="s">
        <v>1</v>
      </c>
      <c r="E18" s="89">
        <f>SUM(D11:D18)</f>
        <v>13215.85</v>
      </c>
    </row>
    <row r="19" spans="1:7">
      <c r="A19" s="83" t="s">
        <v>61</v>
      </c>
      <c r="D19" s="84" t="s">
        <v>1</v>
      </c>
      <c r="F19" s="90">
        <f>E8+E18</f>
        <v>24522.67</v>
      </c>
    </row>
    <row r="21" spans="1:7" ht="16.5" thickBot="1">
      <c r="A21" s="82" t="s">
        <v>58</v>
      </c>
      <c r="G21" s="91">
        <f>F19</f>
        <v>24522.67</v>
      </c>
    </row>
    <row r="22" spans="1:7" ht="15.75" thickTop="1"/>
    <row r="23" spans="1:7" ht="15.75">
      <c r="A23" s="82" t="s">
        <v>59</v>
      </c>
    </row>
    <row r="24" spans="1:7">
      <c r="B24" s="83" t="s">
        <v>1</v>
      </c>
      <c r="E24" s="83" t="s">
        <v>1</v>
      </c>
    </row>
    <row r="25" spans="1:7" ht="30">
      <c r="B25" s="83" t="s">
        <v>39</v>
      </c>
      <c r="E25" s="92">
        <v>27798.58</v>
      </c>
    </row>
    <row r="26" spans="1:7">
      <c r="B26" s="83" t="s">
        <v>40</v>
      </c>
      <c r="E26" s="93">
        <f>G21-E25</f>
        <v>-3275.9100000000035</v>
      </c>
    </row>
    <row r="28" spans="1:7" ht="16.5" thickBot="1">
      <c r="A28" s="82" t="s">
        <v>60</v>
      </c>
      <c r="G28" s="91">
        <f>E25+E26</f>
        <v>24522.67</v>
      </c>
    </row>
    <row r="29" spans="1:7" ht="15.75" thickTop="1"/>
  </sheetData>
  <mergeCells count="3">
    <mergeCell ref="A1:E1"/>
    <mergeCell ref="A2:E2"/>
    <mergeCell ref="A3:E3"/>
  </mergeCells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5" zoomScaleNormal="100" workbookViewId="0">
      <selection activeCell="C28" sqref="C28"/>
    </sheetView>
  </sheetViews>
  <sheetFormatPr defaultRowHeight="15"/>
  <cols>
    <col min="1" max="1" width="11.7109375" customWidth="1"/>
    <col min="2" max="2" width="23.28515625" customWidth="1"/>
    <col min="3" max="3" width="9.42578125" bestFit="1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97" t="s">
        <v>10</v>
      </c>
      <c r="B1" s="97"/>
      <c r="C1" s="97"/>
      <c r="D1" s="97"/>
      <c r="E1" s="97"/>
      <c r="F1" s="97"/>
      <c r="G1" s="97"/>
    </row>
    <row r="2" spans="1:7" ht="18">
      <c r="A2" s="97" t="s">
        <v>0</v>
      </c>
      <c r="B2" s="97"/>
      <c r="C2" s="97"/>
      <c r="D2" s="97"/>
      <c r="E2" s="97"/>
      <c r="F2" s="97"/>
      <c r="G2" s="97"/>
    </row>
    <row r="3" spans="1:7" ht="18">
      <c r="A3" s="96" t="s">
        <v>68</v>
      </c>
      <c r="B3" s="97"/>
      <c r="C3" s="97"/>
      <c r="D3" s="97"/>
      <c r="E3" s="97"/>
      <c r="F3" s="97"/>
      <c r="G3" s="97"/>
    </row>
    <row r="4" spans="1:7" ht="18">
      <c r="A4" s="96"/>
      <c r="B4" s="96"/>
      <c r="C4" s="96"/>
      <c r="D4" s="96"/>
      <c r="E4" s="96"/>
      <c r="F4" s="96"/>
      <c r="G4" s="2"/>
    </row>
    <row r="5" spans="1:7" ht="15.75">
      <c r="A5" s="1"/>
      <c r="B5" s="7"/>
      <c r="C5" s="10" t="s">
        <v>69</v>
      </c>
      <c r="D5" s="10" t="s">
        <v>66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>
        <v>459</v>
      </c>
      <c r="D8" s="18">
        <v>43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3.47</v>
      </c>
      <c r="D13" s="24">
        <v>10.37</v>
      </c>
      <c r="E13" s="79">
        <f t="shared" si="0"/>
        <v>13.84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210</v>
      </c>
      <c r="D14" s="24">
        <v>710</v>
      </c>
      <c r="E14" s="79">
        <f t="shared" si="0"/>
        <v>920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672.47</v>
      </c>
      <c r="D18" s="70">
        <f>SUM(D7:D17)</f>
        <v>763.37</v>
      </c>
      <c r="E18" s="79">
        <f t="shared" si="0"/>
        <v>1435.8400000000001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/>
      <c r="D28" s="25">
        <v>350</v>
      </c>
      <c r="E28" s="79">
        <v>350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73" t="s">
        <v>1</v>
      </c>
      <c r="C30" s="23">
        <v>0</v>
      </c>
      <c r="D30" s="23">
        <v>0</v>
      </c>
      <c r="E30" s="79">
        <f t="shared" si="1"/>
        <v>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0</v>
      </c>
      <c r="D36" s="35">
        <f>SUM(D21:D34)</f>
        <v>4711.75</v>
      </c>
      <c r="E36" s="35">
        <f>SUM(E22:E35)</f>
        <v>4711.75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672.47</v>
      </c>
      <c r="D38" s="33">
        <f>D18-D36</f>
        <v>-3948.38</v>
      </c>
      <c r="E38" s="33">
        <f>SUM(E18-E36)</f>
        <v>-3275.91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43</v>
      </c>
      <c r="B1" s="44"/>
      <c r="C1" s="44"/>
      <c r="D1" s="44"/>
      <c r="E1" s="44"/>
      <c r="F1" s="45"/>
    </row>
    <row r="2" spans="1:6" ht="15.75">
      <c r="A2" s="63" t="s">
        <v>44</v>
      </c>
      <c r="B2" s="64"/>
      <c r="C2" s="39"/>
      <c r="D2" s="39"/>
      <c r="E2" s="39"/>
      <c r="F2" s="47"/>
    </row>
    <row r="3" spans="1:6" ht="15.75">
      <c r="A3" s="46" t="s">
        <v>45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46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42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49</v>
      </c>
      <c r="B9" s="51" t="s">
        <v>47</v>
      </c>
      <c r="C9" s="51" t="s">
        <v>48</v>
      </c>
      <c r="D9" s="51"/>
      <c r="E9" s="51"/>
      <c r="F9" s="52"/>
    </row>
    <row r="10" spans="1:6" ht="15.75">
      <c r="A10" s="49" t="s">
        <v>50</v>
      </c>
      <c r="B10" s="39" t="s">
        <v>50</v>
      </c>
      <c r="C10" s="53">
        <v>3864</v>
      </c>
      <c r="D10" s="39"/>
      <c r="E10" s="39"/>
      <c r="F10" s="47"/>
    </row>
    <row r="11" spans="1:6" ht="15.75">
      <c r="A11" s="54" t="s">
        <v>50</v>
      </c>
      <c r="B11" s="38" t="s">
        <v>53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51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52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54</v>
      </c>
      <c r="B19" s="39"/>
      <c r="C19" s="39"/>
      <c r="D19" s="39"/>
      <c r="E19" s="39"/>
      <c r="F19" s="58" t="s">
        <v>50</v>
      </c>
    </row>
    <row r="20" spans="1:6" ht="16.5" thickTop="1" thickBot="1">
      <c r="A20" s="59" t="s">
        <v>55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43</v>
      </c>
      <c r="B22" s="44"/>
      <c r="C22" s="44"/>
      <c r="D22" s="44"/>
      <c r="E22" s="44"/>
      <c r="F22" s="45"/>
    </row>
    <row r="23" spans="1:6" ht="15.75">
      <c r="A23" s="63" t="s">
        <v>56</v>
      </c>
      <c r="B23" s="64"/>
      <c r="C23" s="39"/>
      <c r="D23" s="39"/>
      <c r="E23" s="39"/>
      <c r="F23" s="47"/>
    </row>
    <row r="24" spans="1:6" ht="15.75">
      <c r="A24" s="46" t="s">
        <v>45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46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42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49</v>
      </c>
      <c r="B30" s="51" t="s">
        <v>47</v>
      </c>
      <c r="C30" s="51" t="s">
        <v>48</v>
      </c>
      <c r="D30" s="51"/>
      <c r="E30" s="51"/>
      <c r="F30" s="52"/>
    </row>
    <row r="31" spans="1:6" ht="15.75">
      <c r="A31" s="49" t="s">
        <v>57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51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52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54</v>
      </c>
      <c r="B40" s="39"/>
      <c r="C40" s="39"/>
      <c r="D40" s="39"/>
      <c r="E40" s="39"/>
      <c r="F40" s="58" t="s">
        <v>50</v>
      </c>
    </row>
    <row r="41" spans="1:6" ht="16.5" thickTop="1" thickBot="1">
      <c r="A41" s="59" t="s">
        <v>55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2015-02-06T01:51:41Z</cp:lastPrinted>
  <dcterms:created xsi:type="dcterms:W3CDTF">2013-02-21T17:02:27Z</dcterms:created>
  <dcterms:modified xsi:type="dcterms:W3CDTF">2015-02-06T01:56:40Z</dcterms:modified>
</cp:coreProperties>
</file>